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7500" windowHeight="8840" activeTab="0"/>
  </bookViews>
  <sheets>
    <sheet name="Cost Estimator" sheetId="1" r:id="rId1"/>
  </sheets>
  <definedNames>
    <definedName name="_xlnm.Print_Area" localSheetId="0">'Cost Estimator'!$A$1:$K$55</definedName>
  </definedNames>
  <calcPr fullCalcOnLoad="1"/>
</workbook>
</file>

<file path=xl/sharedStrings.xml><?xml version="1.0" encoding="utf-8"?>
<sst xmlns="http://schemas.openxmlformats.org/spreadsheetml/2006/main" count="23" uniqueCount="23">
  <si>
    <t>Power</t>
  </si>
  <si>
    <t>Labor</t>
  </si>
  <si>
    <t>Membrane Replacement</t>
  </si>
  <si>
    <t>Consumables</t>
  </si>
  <si>
    <t>Spare Parts</t>
  </si>
  <si>
    <t>Capital Amortization</t>
  </si>
  <si>
    <t>Cost Calculation</t>
  </si>
  <si>
    <t>Variables (Enter as Shown)</t>
  </si>
  <si>
    <t>Power Cost ($/KWH)</t>
  </si>
  <si>
    <t>Labor Cost ($/Hr)</t>
  </si>
  <si>
    <t>Capital Cost ($)</t>
  </si>
  <si>
    <t>Amortization Period (Months)</t>
  </si>
  <si>
    <t>Annual Percentage Rate (%)</t>
  </si>
  <si>
    <t>Total</t>
  </si>
  <si>
    <t>System Capacity (m3/day)</t>
  </si>
  <si>
    <r>
      <t>$/m</t>
    </r>
    <r>
      <rPr>
        <b/>
        <vertAlign val="superscript"/>
        <sz val="10"/>
        <rFont val="Arial"/>
        <family val="2"/>
      </rPr>
      <t>3</t>
    </r>
  </si>
  <si>
    <t>Based upon a three year membrane life.</t>
  </si>
  <si>
    <t>Includes pretreatment and post treatment chemicals, filter cartridges, and cleaning chemicals.</t>
  </si>
  <si>
    <t>Assumes no down payment and no residual value at end of amortization period.</t>
  </si>
  <si>
    <t>Assumes a minimum of 1.5 hours per day on average.  Additional time allowed for systems equal to or greater than 100 m3/day.</t>
  </si>
  <si>
    <t>Based upon 2% of original capital cost per year.</t>
  </si>
  <si>
    <t>Assumes 3.0 KWH/m3 for systems equal to or greater than 100 m3/day and 4.5 KWH/m3 for systems less than 100 m3/day.</t>
  </si>
  <si>
    <t>Basis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</si>
</sst>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5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36"/>
      <color indexed="9"/>
      <name val="Franklin Gothic Demi Cond"/>
      <family val="0"/>
    </font>
    <font>
      <vertAlign val="superscript"/>
      <sz val="26"/>
      <color indexed="9"/>
      <name val="Franklin Gothic Demi Cond"/>
      <family val="0"/>
    </font>
    <font>
      <sz val="36"/>
      <color indexed="9"/>
      <name val="Arial"/>
      <family val="0"/>
    </font>
    <font>
      <sz val="36"/>
      <color indexed="9"/>
      <name val="Abadi MT Condensed Extra Bold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0"/>
    </font>
    <font>
      <vertAlign val="superscript"/>
      <sz val="10"/>
      <color indexed="8"/>
      <name val="Arial"/>
      <family val="0"/>
    </font>
    <font>
      <sz val="12"/>
      <color indexed="8"/>
      <name val="Times New Roman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164" fontId="0" fillId="33" borderId="10" xfId="0" applyNumberFormat="1" applyFill="1" applyBorder="1" applyAlignment="1" applyProtection="1">
      <alignment/>
      <protection locked="0"/>
    </xf>
    <xf numFmtId="165" fontId="0" fillId="33" borderId="10" xfId="0" applyNumberFormat="1" applyFill="1" applyBorder="1" applyAlignment="1" applyProtection="1">
      <alignment/>
      <protection locked="0"/>
    </xf>
    <xf numFmtId="10" fontId="0" fillId="33" borderId="10" xfId="0" applyNumberFormat="1" applyFill="1" applyBorder="1" applyAlignment="1" applyProtection="1">
      <alignment/>
      <protection locked="0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0" fillId="34" borderId="10" xfId="0" applyNumberFormat="1" applyFill="1" applyBorder="1" applyAlignment="1">
      <alignment horizontal="right" vertical="center"/>
    </xf>
    <xf numFmtId="164" fontId="2" fillId="34" borderId="10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0" fontId="1" fillId="34" borderId="11" xfId="0" applyFont="1" applyFill="1" applyBorder="1" applyAlignment="1">
      <alignment horizontal="right" vertical="center" wrapText="1" indent="1"/>
    </xf>
    <xf numFmtId="0" fontId="1" fillId="34" borderId="12" xfId="0" applyFont="1" applyFill="1" applyBorder="1" applyAlignment="1">
      <alignment horizontal="right" vertical="center" wrapText="1" indent="1"/>
    </xf>
    <xf numFmtId="0" fontId="1" fillId="34" borderId="13" xfId="0" applyFont="1" applyFill="1" applyBorder="1" applyAlignment="1">
      <alignment horizontal="right" vertical="center" wrapText="1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4</xdr:row>
      <xdr:rowOff>142875</xdr:rowOff>
    </xdr:from>
    <xdr:to>
      <xdr:col>0</xdr:col>
      <xdr:colOff>533400</xdr:colOff>
      <xdr:row>4</xdr:row>
      <xdr:rowOff>142875</xdr:rowOff>
    </xdr:to>
    <xdr:sp>
      <xdr:nvSpPr>
        <xdr:cNvPr id="1" name="Line 1"/>
        <xdr:cNvSpPr>
          <a:spLocks/>
        </xdr:cNvSpPr>
      </xdr:nvSpPr>
      <xdr:spPr>
        <a:xfrm flipH="1">
          <a:off x="352425" y="7905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4</xdr:row>
      <xdr:rowOff>142875</xdr:rowOff>
    </xdr:from>
    <xdr:to>
      <xdr:col>0</xdr:col>
      <xdr:colOff>352425</xdr:colOff>
      <xdr:row>13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342900" y="790575"/>
          <a:ext cx="9525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13</xdr:row>
      <xdr:rowOff>0</xdr:rowOff>
    </xdr:from>
    <xdr:to>
      <xdr:col>1</xdr:col>
      <xdr:colOff>9525</xdr:colOff>
      <xdr:row>13</xdr:row>
      <xdr:rowOff>0</xdr:rowOff>
    </xdr:to>
    <xdr:sp>
      <xdr:nvSpPr>
        <xdr:cNvPr id="3" name="Line 3"/>
        <xdr:cNvSpPr>
          <a:spLocks/>
        </xdr:cNvSpPr>
      </xdr:nvSpPr>
      <xdr:spPr>
        <a:xfrm>
          <a:off x="342900" y="21050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561975</xdr:colOff>
      <xdr:row>3</xdr:row>
      <xdr:rowOff>47625</xdr:rowOff>
    </xdr:from>
    <xdr:to>
      <xdr:col>7</xdr:col>
      <xdr:colOff>66675</xdr:colOff>
      <xdr:row>7</xdr:row>
      <xdr:rowOff>95250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61975" y="533400"/>
          <a:ext cx="4010025" cy="695325"/>
        </a:xfrm>
        <a:prstGeom prst="rect">
          <a:avLst/>
        </a:prstGeom>
        <a:solidFill>
          <a:srgbClr val="0000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0"/>
        <a:p>
          <a:pPr algn="ctr">
            <a:defRPr/>
          </a:pPr>
          <a:r>
            <a:rPr lang="en-US" cap="none" sz="3600" b="0" i="0" u="none" baseline="0">
              <a:solidFill>
                <a:srgbClr val="FFFFFF"/>
              </a:solidFill>
              <a:latin typeface="Franklin Gothic Demi Cond"/>
              <a:ea typeface="Franklin Gothic Demi Cond"/>
              <a:cs typeface="Franklin Gothic Demi Cond"/>
            </a:rPr>
            <a:t>PureBox</a:t>
          </a:r>
          <a:r>
            <a:rPr lang="en-US" cap="none" sz="2600" b="0" i="0" u="none" baseline="30000">
              <a:solidFill>
                <a:srgbClr val="FFFFFF"/>
              </a:solidFill>
              <a:latin typeface="Franklin Gothic Demi Cond"/>
              <a:ea typeface="Franklin Gothic Demi Cond"/>
              <a:cs typeface="Franklin Gothic Demi Cond"/>
            </a:rPr>
            <a:t>TM</a:t>
          </a:r>
          <a:r>
            <a:rPr lang="en-US" cap="none" sz="3600" b="0" i="0" u="none" baseline="0">
              <a:solidFill>
                <a:srgbClr val="FFFFFF"/>
              </a:solidFill>
              <a:latin typeface="Franklin Gothic Demi Cond"/>
              <a:ea typeface="Franklin Gothic Demi Cond"/>
              <a:cs typeface="Franklin Gothic Demi Cond"/>
            </a:rPr>
            <a:t> Desal
</a:t>
          </a:r>
          <a:r>
            <a:rPr lang="en-US" cap="none" sz="3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3600" b="0" i="0" u="none" baseline="0">
              <a:solidFill>
                <a:srgbClr val="FFFFFF"/>
              </a:solidFill>
              <a:latin typeface="Abadi MT Condensed Extra Bold"/>
              <a:ea typeface="Abadi MT Condensed Extra Bold"/>
              <a:cs typeface="Abadi MT Condensed Extra Bold"/>
            </a:rPr>
            <a:t>
</a:t>
          </a:r>
        </a:p>
      </xdr:txBody>
    </xdr:sp>
    <xdr:clientData/>
  </xdr:twoCellAnchor>
  <xdr:twoCellAnchor>
    <xdr:from>
      <xdr:col>6</xdr:col>
      <xdr:colOff>171450</xdr:colOff>
      <xdr:row>3</xdr:row>
      <xdr:rowOff>114300</xdr:rowOff>
    </xdr:from>
    <xdr:to>
      <xdr:col>8</xdr:col>
      <xdr:colOff>171450</xdr:colOff>
      <xdr:row>3</xdr:row>
      <xdr:rowOff>114300</xdr:rowOff>
    </xdr:to>
    <xdr:sp>
      <xdr:nvSpPr>
        <xdr:cNvPr id="5" name="Line 5"/>
        <xdr:cNvSpPr>
          <a:spLocks/>
        </xdr:cNvSpPr>
      </xdr:nvSpPr>
      <xdr:spPr>
        <a:xfrm flipH="1">
          <a:off x="4067175" y="6000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3</xdr:row>
      <xdr:rowOff>114300</xdr:rowOff>
    </xdr:from>
    <xdr:to>
      <xdr:col>8</xdr:col>
      <xdr:colOff>171450</xdr:colOff>
      <xdr:row>7</xdr:row>
      <xdr:rowOff>9525</xdr:rowOff>
    </xdr:to>
    <xdr:sp>
      <xdr:nvSpPr>
        <xdr:cNvPr id="6" name="Line 6"/>
        <xdr:cNvSpPr>
          <a:spLocks/>
        </xdr:cNvSpPr>
      </xdr:nvSpPr>
      <xdr:spPr>
        <a:xfrm flipH="1">
          <a:off x="5286375" y="60007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7</xdr:row>
      <xdr:rowOff>0</xdr:rowOff>
    </xdr:from>
    <xdr:to>
      <xdr:col>10</xdr:col>
      <xdr:colOff>38100</xdr:colOff>
      <xdr:row>11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2809875" y="1133475"/>
          <a:ext cx="380047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64008" rIns="91440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Operation and Maintenance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Cost Estimating Tool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0</xdr:colOff>
      <xdr:row>12</xdr:row>
      <xdr:rowOff>66675</xdr:rowOff>
    </xdr:from>
    <xdr:to>
      <xdr:col>10</xdr:col>
      <xdr:colOff>47625</xdr:colOff>
      <xdr:row>22</xdr:row>
      <xdr:rowOff>104775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609600" y="2009775"/>
          <a:ext cx="6010275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following cost estimating tool is provided as a guide to those customers who may lack experience in operating and maintaining a containerized desalination system.  The estimates generated by this tool are in no way a guarantee of cost performance since actual costs are influenced by a large number of local conditions.  More accurate cost estimates can be determined by extensive analysis and RODI Systems is available to provide these estimates on a fee basis.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costs provided by the tool below are based upon the operation of a system producing a nominal volume of 10 to 500 m</a:t>
          </a:r>
          <a:r>
            <a:rPr lang="en-US" cap="none" sz="10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per day utilizing energy recovery.  The costs generated reflect the total cost of ownership which includes equipment amortization and long term upkeep.  All costs in $US.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4</xdr:col>
      <xdr:colOff>0</xdr:colOff>
      <xdr:row>45</xdr:row>
      <xdr:rowOff>152400</xdr:rowOff>
    </xdr:from>
    <xdr:to>
      <xdr:col>7</xdr:col>
      <xdr:colOff>200025</xdr:colOff>
      <xdr:row>50</xdr:row>
      <xdr:rowOff>114300</xdr:rowOff>
    </xdr:to>
    <xdr:sp>
      <xdr:nvSpPr>
        <xdr:cNvPr id="9" name="Text Box 10"/>
        <xdr:cNvSpPr txBox="1">
          <a:spLocks noChangeArrowheads="1"/>
        </xdr:cNvSpPr>
      </xdr:nvSpPr>
      <xdr:spPr>
        <a:xfrm>
          <a:off x="2438400" y="9848850"/>
          <a:ext cx="2266950" cy="771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505-334-5865 ph   505-334-5867 fax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www.rodisystems.com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email: info@rodisystems.com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936 Highway 516    Aztec, NM  87410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7</xdr:col>
      <xdr:colOff>247650</xdr:colOff>
      <xdr:row>45</xdr:row>
      <xdr:rowOff>104775</xdr:rowOff>
    </xdr:from>
    <xdr:to>
      <xdr:col>9</xdr:col>
      <xdr:colOff>809625</xdr:colOff>
      <xdr:row>50</xdr:row>
      <xdr:rowOff>95250</xdr:rowOff>
    </xdr:to>
    <xdr:pic>
      <xdr:nvPicPr>
        <xdr:cNvPr id="10" name="Picture 11" descr="Rodi Logo"/>
        <xdr:cNvPicPr preferRelativeResize="1">
          <a:picLocks noChangeAspect="1"/>
        </xdr:cNvPicPr>
      </xdr:nvPicPr>
      <xdr:blipFill>
        <a:blip r:embed="rId1"/>
        <a:srcRect b="40005"/>
        <a:stretch>
          <a:fillRect/>
        </a:stretch>
      </xdr:blipFill>
      <xdr:spPr>
        <a:xfrm>
          <a:off x="4752975" y="9801225"/>
          <a:ext cx="17811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485775</xdr:colOff>
      <xdr:row>47</xdr:row>
      <xdr:rowOff>104775</xdr:rowOff>
    </xdr:from>
    <xdr:to>
      <xdr:col>3</xdr:col>
      <xdr:colOff>47625</xdr:colOff>
      <xdr:row>50</xdr:row>
      <xdr:rowOff>66675</xdr:rowOff>
    </xdr:to>
    <xdr:sp>
      <xdr:nvSpPr>
        <xdr:cNvPr id="11" name="Text Box 12"/>
        <xdr:cNvSpPr txBox="1">
          <a:spLocks noChangeArrowheads="1"/>
        </xdr:cNvSpPr>
      </xdr:nvSpPr>
      <xdr:spPr>
        <a:xfrm>
          <a:off x="485775" y="10125075"/>
          <a:ext cx="1390650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Copyright © 2009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RODI Systems Corp.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5:J52"/>
  <sheetViews>
    <sheetView showGridLines="0" tabSelected="1" zoomScalePageLayoutView="0" workbookViewId="0" topLeftCell="A25">
      <selection activeCell="J26" sqref="J26"/>
    </sheetView>
  </sheetViews>
  <sheetFormatPr defaultColWidth="9.140625" defaultRowHeight="12.75"/>
  <cols>
    <col min="5" max="5" width="12.7109375" style="0" customWidth="1"/>
    <col min="10" max="10" width="12.7109375" style="0" customWidth="1"/>
  </cols>
  <sheetData>
    <row r="25" ht="12.75">
      <c r="B25" s="1" t="s">
        <v>7</v>
      </c>
    </row>
    <row r="26" spans="2:10" ht="12">
      <c r="B26" t="s">
        <v>14</v>
      </c>
      <c r="E26" s="4">
        <v>3300</v>
      </c>
      <c r="G26" t="s">
        <v>10</v>
      </c>
      <c r="J26" s="6">
        <v>0</v>
      </c>
    </row>
    <row r="27" spans="2:10" ht="12">
      <c r="B27" t="s">
        <v>8</v>
      </c>
      <c r="E27" s="5">
        <v>0.06</v>
      </c>
      <c r="G27" t="s">
        <v>11</v>
      </c>
      <c r="J27" s="4">
        <v>120</v>
      </c>
    </row>
    <row r="28" spans="2:10" ht="12">
      <c r="B28" t="s">
        <v>9</v>
      </c>
      <c r="E28" s="5">
        <v>0</v>
      </c>
      <c r="G28" t="s">
        <v>12</v>
      </c>
      <c r="J28" s="7">
        <v>0.06</v>
      </c>
    </row>
    <row r="31" spans="2:10" ht="15">
      <c r="B31" s="1" t="s">
        <v>6</v>
      </c>
      <c r="E31" s="2" t="s">
        <v>15</v>
      </c>
      <c r="J31" s="2" t="s">
        <v>22</v>
      </c>
    </row>
    <row r="32" spans="2:10" ht="30" customHeight="1">
      <c r="B32" s="8" t="s">
        <v>0</v>
      </c>
      <c r="E32" s="10">
        <f>IF(E26&gt;=100,3*E27,4.5*E27)</f>
        <v>0.18</v>
      </c>
      <c r="F32" s="13" t="s">
        <v>21</v>
      </c>
      <c r="G32" s="14"/>
      <c r="H32" s="14"/>
      <c r="I32" s="14"/>
      <c r="J32" s="15"/>
    </row>
    <row r="33" spans="2:10" ht="30" customHeight="1">
      <c r="B33" s="8" t="s">
        <v>1</v>
      </c>
      <c r="E33" s="10">
        <f>IF(E26&gt;=100,(2-(100/E26))*1.5*E28/E26,1.5*E28/E26)</f>
        <v>0</v>
      </c>
      <c r="F33" s="13" t="s">
        <v>19</v>
      </c>
      <c r="G33" s="14"/>
      <c r="H33" s="14"/>
      <c r="I33" s="14"/>
      <c r="J33" s="15"/>
    </row>
    <row r="34" spans="2:10" ht="30" customHeight="1">
      <c r="B34" s="8" t="s">
        <v>2</v>
      </c>
      <c r="E34" s="10">
        <v>0.04</v>
      </c>
      <c r="F34" s="13" t="s">
        <v>16</v>
      </c>
      <c r="G34" s="14"/>
      <c r="H34" s="14"/>
      <c r="I34" s="14"/>
      <c r="J34" s="15"/>
    </row>
    <row r="35" spans="2:10" ht="30" customHeight="1">
      <c r="B35" s="8" t="s">
        <v>3</v>
      </c>
      <c r="E35" s="10">
        <v>0.08</v>
      </c>
      <c r="F35" s="13" t="s">
        <v>17</v>
      </c>
      <c r="G35" s="14"/>
      <c r="H35" s="14"/>
      <c r="I35" s="14"/>
      <c r="J35" s="15"/>
    </row>
    <row r="36" spans="2:10" ht="30" customHeight="1">
      <c r="B36" s="8" t="s">
        <v>4</v>
      </c>
      <c r="E36" s="10">
        <f>J26*0.02/365/E26</f>
        <v>0</v>
      </c>
      <c r="F36" s="13" t="s">
        <v>20</v>
      </c>
      <c r="G36" s="14"/>
      <c r="H36" s="14"/>
      <c r="I36" s="14"/>
      <c r="J36" s="15"/>
    </row>
    <row r="37" spans="2:10" ht="30" customHeight="1">
      <c r="B37" s="8" t="s">
        <v>5</v>
      </c>
      <c r="E37" s="10">
        <f>-PMT(J28/12,J27,J26)/4.33/7/E26</f>
        <v>0</v>
      </c>
      <c r="F37" s="13" t="s">
        <v>18</v>
      </c>
      <c r="G37" s="14"/>
      <c r="H37" s="14"/>
      <c r="I37" s="14"/>
      <c r="J37" s="15"/>
    </row>
    <row r="38" spans="2:5" ht="30" customHeight="1">
      <c r="B38" s="9" t="s">
        <v>13</v>
      </c>
      <c r="E38" s="11">
        <f>SUM(E32:E37)</f>
        <v>0.3</v>
      </c>
    </row>
    <row r="39" spans="2:5" ht="30" customHeight="1">
      <c r="B39" s="9"/>
      <c r="E39" s="12"/>
    </row>
    <row r="40" spans="2:5" ht="30" customHeight="1">
      <c r="B40" s="9"/>
      <c r="E40" s="12"/>
    </row>
    <row r="41" spans="2:5" ht="30" customHeight="1">
      <c r="B41" s="9"/>
      <c r="E41" s="12"/>
    </row>
    <row r="42" spans="2:5" ht="30" customHeight="1">
      <c r="B42" s="9"/>
      <c r="E42" s="12"/>
    </row>
    <row r="52" ht="12">
      <c r="B52" s="3"/>
    </row>
  </sheetData>
  <sheetProtection password="CCED" sheet="1" objects="1" scenarios="1" selectLockedCells="1"/>
  <mergeCells count="6">
    <mergeCell ref="F36:J36"/>
    <mergeCell ref="F37:J37"/>
    <mergeCell ref="F32:J32"/>
    <mergeCell ref="F33:J33"/>
    <mergeCell ref="F34:J34"/>
    <mergeCell ref="F35:J35"/>
  </mergeCells>
  <printOptions/>
  <pageMargins left="0.35" right="0.32" top="0.5" bottom="1" header="0.5" footer="0.5"/>
  <pageSetup fitToHeight="1" fitToWidth="1" horizontalDpi="200" verticalDpi="2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RODI SYSTEMS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PureBox Desal Cost Estimating Tool</dc:title>
  <dc:subject/>
  <dc:creator>Stan Lueck</dc:creator>
  <cp:keywords/>
  <dc:description/>
  <cp:lastModifiedBy>Stan Lueck</cp:lastModifiedBy>
  <cp:lastPrinted>2009-06-09T17:52:24Z</cp:lastPrinted>
  <dcterms:created xsi:type="dcterms:W3CDTF">2009-05-25T19:45:22Z</dcterms:created>
  <dcterms:modified xsi:type="dcterms:W3CDTF">2017-08-13T22:30:10Z</dcterms:modified>
  <cp:category/>
  <cp:version/>
  <cp:contentType/>
  <cp:contentStatus/>
</cp:coreProperties>
</file>